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Наталья\Desktop\Текущие\2025год\Наблюдательный совет\пхд\14\"/>
    </mc:Choice>
  </mc:AlternateContent>
  <bookViews>
    <workbookView xWindow="0" yWindow="0" windowWidth="28800" windowHeight="11730" tabRatio="831"/>
  </bookViews>
  <sheets>
    <sheet name="Оказ.усл(130)" sheetId="37" r:id="rId1"/>
  </sheets>
  <definedNames>
    <definedName name="_xlnm.Print_Area" localSheetId="0">'Оказ.усл(130)'!$A$2:$AW$70</definedName>
  </definedNames>
  <calcPr calcId="152511" iterateDelta="1E-4"/>
  <customWorkbookViews>
    <customWorkbookView name="Степанова Елизавета Викторовна - Личное представление" guid="{70A697AF-1CA5-4D3F-8407-514345120793}" mergeInterval="0" personalView="1" maximized="1" xWindow="-8" yWindow="-8" windowWidth="1936" windowHeight="1056" tabRatio="981" activeSheetId="4"/>
    <customWorkbookView name="СЕЛЕЗНЕВА ГАЛИНА АНАТОЛЬЕВНА - Личное представление" guid="{C0081A74-6DD7-42E9-95F4-9E179053FC90}" mergeInterval="0" personalView="1" maximized="1" xWindow="-8" yWindow="-8" windowWidth="1936" windowHeight="1056" tabRatio="981" activeSheetId="27"/>
    <customWorkbookView name="РОМАНЕНКО АЛИНА ОЛЕГОВНА - Личное представление" guid="{7CF8CC10-6552-45AF-82E6-31CC01BC22D4}" mergeInterval="0" personalView="1" maximized="1" xWindow="-8" yWindow="-8" windowWidth="1936" windowHeight="1056" tabRatio="981" activeSheetId="11"/>
    <customWorkbookView name="ПАРАМОНОВА ВИКТОРИЯ ВАЛЕРЬЕВНА - Личное представление" guid="{D2FFEDD4-5BBE-4239-8BF2-120B2EA33092}" mergeInterval="0" personalView="1" maximized="1" windowWidth="1916" windowHeight="895" tabRatio="981" activeSheetId="1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50" i="37" l="1"/>
  <c r="X21" i="37" l="1"/>
  <c r="AL52" i="37" l="1"/>
  <c r="X33" i="37" s="1"/>
  <c r="AL65" i="37"/>
  <c r="AL63" i="37"/>
  <c r="AL49" i="37" l="1"/>
  <c r="AL51" i="37" l="1"/>
  <c r="J51" i="37" s="1"/>
  <c r="J61" i="37" l="1"/>
  <c r="X24" i="37"/>
  <c r="X37" i="37" s="1"/>
  <c r="X35" i="37" s="1"/>
  <c r="J60" i="37" l="1"/>
  <c r="AL58" i="37" l="1"/>
  <c r="J58" i="37" l="1"/>
  <c r="AT50" i="37"/>
  <c r="AP50" i="37"/>
  <c r="AE41" i="37" l="1"/>
  <c r="S50" i="37" l="1"/>
  <c r="N50" i="37"/>
  <c r="J50" i="37"/>
  <c r="S49" i="37"/>
  <c r="N49" i="37"/>
  <c r="J49" i="37"/>
  <c r="AL41" i="37" l="1"/>
  <c r="X39" i="37" l="1"/>
  <c r="X41" i="37" s="1"/>
  <c r="AS65" i="37" l="1"/>
  <c r="AO65" i="37"/>
  <c r="AP52" i="37" l="1"/>
  <c r="AT52" i="37"/>
</calcChain>
</file>

<file path=xl/sharedStrings.xml><?xml version="1.0" encoding="utf-8"?>
<sst xmlns="http://schemas.openxmlformats.org/spreadsheetml/2006/main" count="142" uniqueCount="75">
  <si>
    <t>Наименование показателя</t>
  </si>
  <si>
    <t>Код строки</t>
  </si>
  <si>
    <t>3</t>
  </si>
  <si>
    <t>4</t>
  </si>
  <si>
    <t>5</t>
  </si>
  <si>
    <t>6</t>
  </si>
  <si>
    <t>х</t>
  </si>
  <si>
    <t>Код 
строки</t>
  </si>
  <si>
    <t>2</t>
  </si>
  <si>
    <t>Итого</t>
  </si>
  <si>
    <t>Сумма</t>
  </si>
  <si>
    <t>0100</t>
  </si>
  <si>
    <t>0200</t>
  </si>
  <si>
    <t>0300</t>
  </si>
  <si>
    <t>0310</t>
  </si>
  <si>
    <t>0320</t>
  </si>
  <si>
    <t>0400</t>
  </si>
  <si>
    <t>9000</t>
  </si>
  <si>
    <t>0500</t>
  </si>
  <si>
    <t>руб</t>
  </si>
  <si>
    <t>Дебиторская задолженность на начало года</t>
  </si>
  <si>
    <t>Дебиторская задолженность на конец года</t>
  </si>
  <si>
    <t>Кредиторская задолженность на начало года</t>
  </si>
  <si>
    <t>Кредиторская задолженность на конец года</t>
  </si>
  <si>
    <t>КОДЫ</t>
  </si>
  <si>
    <t>Дата</t>
  </si>
  <si>
    <t>по Сводному
 реестру</t>
  </si>
  <si>
    <t>ИНН</t>
  </si>
  <si>
    <t>КПП</t>
  </si>
  <si>
    <t xml:space="preserve">Итого </t>
  </si>
  <si>
    <t>по ОКЕИ</t>
  </si>
  <si>
    <t>за пределами планового периода</t>
  </si>
  <si>
    <t>1. Расчет объема поступлений доходов от оказания платных услуг (работ), компенсаций затрат учреждений</t>
  </si>
  <si>
    <t>2. Расчет доходов от оказания услуг, выполнения работ, компенсации затрат учреждения в части приносящей доход деятельности</t>
  </si>
  <si>
    <t>прочие поступления от компенсации затрат бюджетных и автономных учреждений</t>
  </si>
  <si>
    <t>0370</t>
  </si>
  <si>
    <t>2.1. Расчет доходов от приносящей доход деятельности</t>
  </si>
  <si>
    <t>Наименование услуги (работы)</t>
  </si>
  <si>
    <t>Плата (тариф) за единицу услуги (работы)</t>
  </si>
  <si>
    <t>Планируемый объем оказания услуг 
(выполнения работ)</t>
  </si>
  <si>
    <t>Сумма планируемых поступлений</t>
  </si>
  <si>
    <t>прочие доходы от оказания услуг, выполнения работ, компенсации затрат</t>
  </si>
  <si>
    <t>Итого планируемых поступлений доходов от оказания услуг, выполнения работ, компенсации затрат учреждения 
(стр. 0300 + стр. 0100 - стр. 0200 - стр. 0400 + стр. 0500)</t>
  </si>
  <si>
    <t>Доходы от приносящей доход деятельности, компенсаций затрат, всего</t>
  </si>
  <si>
    <t>Доходы от оказания услуг, выполнения работ, компенсации затрат учреждения</t>
  </si>
  <si>
    <t>за преде-лами плано-вого периода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</si>
  <si>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</si>
  <si>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в том числе:  
доход в виде платы за оказание услуг (выполнение работ) в рамках установленного государственного (муниципального) задания</t>
  </si>
  <si>
    <t>доход от оказания услуг, выполнения работ, реализации готовой продукции сверх установленного государственного (муниципального) задания</t>
  </si>
  <si>
    <t>2.1.1. Расчет доходов в виде платы за оказание услуг (выполнение работ) в рамках установленного государственного (муниципального) задания</t>
  </si>
  <si>
    <t>Субсидии на финансовое обеспечение выполнения государственного (муниципального) задания за счет средств бюджета Федерального фонда обязательного медицинского страхования</t>
  </si>
  <si>
    <t>2.1.2. Расчет доходов от оказания услуг, выполнения работ, реализации готовой продукции сверх установленного государственного (муниципального) задания</t>
  </si>
  <si>
    <t>Субсидии на финансовое обеспечение выполнения государственного (муниципального) задания</t>
  </si>
  <si>
    <t>МАОУ "Голышмановская СОШ № 1"</t>
  </si>
  <si>
    <t>Целевые субсидии</t>
  </si>
  <si>
    <r>
      <t xml:space="preserve">(первичный - «0», уточненный - «1», «2», «3», «…»)  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</si>
  <si>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3 </t>
    </r>
    <r>
      <rPr>
        <sz val="10"/>
        <rFont val="Times New Roman"/>
        <family val="1"/>
        <charset val="204"/>
      </rPr>
      <t>Формируется по статье 130 «Доходы от оказания платных услуг (работ), компенсаций затрат» аналитической группы подвида доходов бюджетов.</t>
    </r>
  </si>
  <si>
    <t>на  2025 год(на текущий финансовый год)</t>
  </si>
  <si>
    <t>на  2026 год
(на первый год планового периода)</t>
  </si>
  <si>
    <t>на  2027 год
(на второй год планового периода)</t>
  </si>
  <si>
    <t>на  2025 год
(на текущий финансовый год)</t>
  </si>
  <si>
    <t>на  2025 год
(на текущий 
финансовый год)</t>
  </si>
  <si>
    <t>на  2026 год 
(на первый год 
планового периода)</t>
  </si>
  <si>
    <t>на  2027 год 
(на второй год 
планового периода)</t>
  </si>
  <si>
    <t>на  2025 год (на текущий финансо-вый год)</t>
  </si>
  <si>
    <t>на  2025год (на текущий финансо-вый год)</t>
  </si>
  <si>
    <t>доходы от  операций с активами, всего</t>
  </si>
  <si>
    <t>0900</t>
  </si>
  <si>
    <t>18197,71</t>
  </si>
  <si>
    <t>5000</t>
  </si>
  <si>
    <t>Безвозмездные денежные поступления</t>
  </si>
  <si>
    <t>0600</t>
  </si>
  <si>
    <t>3008,6</t>
  </si>
  <si>
    <t>Приложение № 2
к Порядку составления и утверждения плана финансово-хозяйственной деятельности муниципальных бюджетных и автономных учреждений Голышмановского муниципальногоокруга</t>
  </si>
  <si>
    <t>от «27» июня 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</si>
</sst>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vertical="center" indent="1"/>
    </xf>
    <xf numFmtId="49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vertical="top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left"/>
    </xf>
    <xf numFmtId="2" fontId="2" fillId="0" borderId="1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4" fontId="2" fillId="0" borderId="1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 vertical="center"/>
    </xf>
    <xf numFmtId="4" fontId="2" fillId="0" borderId="10" xfId="0" applyNumberFormat="1" applyFont="1" applyFill="1" applyBorder="1" applyAlignment="1" applyProtection="1">
      <protection locked="0"/>
    </xf>
    <xf numFmtId="0" fontId="6" fillId="0" borderId="10" xfId="0" applyFont="1" applyBorder="1" applyAlignment="1" applyProtection="1">
      <protection locked="0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0" xfId="0" quotePrefix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vertical="top"/>
    </xf>
    <xf numFmtId="0" fontId="4" fillId="0" borderId="1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wrapText="1" indent="1"/>
    </xf>
    <xf numFmtId="0" fontId="2" fillId="0" borderId="13" xfId="0" applyNumberFormat="1" applyFont="1" applyFill="1" applyBorder="1" applyAlignment="1">
      <alignment horizontal="right" wrapText="1" indent="1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left" wrapText="1" indent="2"/>
    </xf>
    <xf numFmtId="49" fontId="3" fillId="0" borderId="1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wrapText="1"/>
    </xf>
    <xf numFmtId="0" fontId="6" fillId="0" borderId="10" xfId="0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</cellXfs>
  <cellStyles count="4">
    <cellStyle name="Обычный" xfId="0" builtinId="0"/>
    <cellStyle name="Обычный 3 3" xfId="2"/>
    <cellStyle name="Обычный 4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82"/>
  <sheetViews>
    <sheetView showGridLines="0" tabSelected="1" zoomScale="120" zoomScaleNormal="120" zoomScaleSheetLayoutView="130" workbookViewId="0">
      <selection activeCell="AZ22" sqref="AZ22"/>
    </sheetView>
  </sheetViews>
  <sheetFormatPr defaultColWidth="4" defaultRowHeight="12.75" x14ac:dyDescent="0.2"/>
  <cols>
    <col min="1" max="17" width="4" style="13"/>
    <col min="18" max="18" width="4" style="13" customWidth="1"/>
    <col min="19" max="19" width="2.85546875" style="13" customWidth="1"/>
    <col min="20" max="20" width="4" style="13" hidden="1" customWidth="1"/>
    <col min="21" max="16384" width="4" style="13"/>
  </cols>
  <sheetData>
    <row r="1" spans="1:49" ht="41.25" customHeight="1" x14ac:dyDescent="0.2">
      <c r="W1" s="79" t="s">
        <v>73</v>
      </c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</row>
    <row r="2" spans="1:49" ht="42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</row>
    <row r="3" spans="1:49" ht="13.5" customHeight="1" thickBot="1" x14ac:dyDescent="0.25">
      <c r="AQ3" s="46" t="s">
        <v>24</v>
      </c>
      <c r="AR3" s="46"/>
      <c r="AS3" s="46"/>
      <c r="AT3" s="46"/>
      <c r="AU3" s="46"/>
      <c r="AV3" s="46"/>
      <c r="AW3" s="46"/>
    </row>
    <row r="4" spans="1:49" ht="13.5" customHeight="1" x14ac:dyDescent="0.2">
      <c r="U4" s="47" t="s">
        <v>74</v>
      </c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0" t="s">
        <v>25</v>
      </c>
      <c r="AM4" s="40"/>
      <c r="AN4" s="40"/>
      <c r="AO4" s="40"/>
      <c r="AP4" s="41"/>
      <c r="AQ4" s="48">
        <v>45835</v>
      </c>
      <c r="AR4" s="49"/>
      <c r="AS4" s="49"/>
      <c r="AT4" s="49"/>
      <c r="AU4" s="49"/>
      <c r="AV4" s="49"/>
      <c r="AW4" s="49"/>
    </row>
    <row r="5" spans="1:49" ht="13.5" customHeight="1" x14ac:dyDescent="0.2"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40" t="s">
        <v>26</v>
      </c>
      <c r="AM5" s="40"/>
      <c r="AN5" s="40"/>
      <c r="AO5" s="40"/>
      <c r="AP5" s="41"/>
      <c r="AQ5" s="50"/>
      <c r="AR5" s="46"/>
      <c r="AS5" s="46"/>
      <c r="AT5" s="46"/>
      <c r="AU5" s="46"/>
      <c r="AV5" s="46"/>
      <c r="AW5" s="46"/>
    </row>
    <row r="6" spans="1:49" ht="13.5" customHeight="1" x14ac:dyDescent="0.2"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40"/>
      <c r="AM6" s="40"/>
      <c r="AN6" s="40"/>
      <c r="AO6" s="40"/>
      <c r="AP6" s="41"/>
      <c r="AQ6" s="51"/>
      <c r="AR6" s="52"/>
      <c r="AS6" s="52"/>
      <c r="AT6" s="52"/>
      <c r="AU6" s="52"/>
      <c r="AV6" s="52"/>
      <c r="AW6" s="52"/>
    </row>
    <row r="7" spans="1:49" ht="13.5" customHeight="1" x14ac:dyDescent="0.2"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40" t="s">
        <v>27</v>
      </c>
      <c r="AM7" s="40"/>
      <c r="AN7" s="40"/>
      <c r="AO7" s="40"/>
      <c r="AP7" s="41"/>
      <c r="AQ7" s="42"/>
      <c r="AR7" s="43"/>
      <c r="AS7" s="43"/>
      <c r="AT7" s="43"/>
      <c r="AU7" s="43"/>
      <c r="AV7" s="43"/>
      <c r="AW7" s="43"/>
    </row>
    <row r="8" spans="1:49" ht="13.5" customHeight="1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54" t="s">
        <v>53</v>
      </c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1"/>
      <c r="AK8" s="1"/>
      <c r="AL8" s="40" t="s">
        <v>28</v>
      </c>
      <c r="AM8" s="40"/>
      <c r="AN8" s="40"/>
      <c r="AO8" s="40"/>
      <c r="AP8" s="41"/>
      <c r="AQ8" s="42"/>
      <c r="AR8" s="43"/>
      <c r="AS8" s="43"/>
      <c r="AT8" s="43"/>
      <c r="AU8" s="43"/>
      <c r="AV8" s="43"/>
      <c r="AW8" s="43"/>
    </row>
    <row r="9" spans="1:49" ht="13.5" customHeight="1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53">
        <v>11</v>
      </c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1"/>
      <c r="AK9" s="1"/>
      <c r="AL9" s="7"/>
      <c r="AM9" s="7"/>
      <c r="AN9" s="7"/>
      <c r="AO9" s="7"/>
      <c r="AP9" s="7"/>
      <c r="AQ9" s="42"/>
      <c r="AR9" s="43"/>
      <c r="AS9" s="43"/>
      <c r="AT9" s="43"/>
      <c r="AU9" s="43"/>
      <c r="AV9" s="43"/>
      <c r="AW9" s="43"/>
    </row>
    <row r="10" spans="1:49" ht="13.5" customHeight="1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7" t="s">
        <v>55</v>
      </c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15"/>
      <c r="AK10" s="15"/>
      <c r="AL10" s="8"/>
      <c r="AM10" s="8"/>
      <c r="AN10" s="8"/>
      <c r="AO10" s="8"/>
      <c r="AP10" s="8"/>
      <c r="AQ10" s="38"/>
      <c r="AR10" s="39"/>
      <c r="AS10" s="39"/>
      <c r="AT10" s="39"/>
      <c r="AU10" s="39"/>
      <c r="AV10" s="39"/>
      <c r="AW10" s="39"/>
    </row>
    <row r="11" spans="1:49" ht="13.5" customHeight="1" thickBo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1" t="s">
        <v>19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40" t="s">
        <v>30</v>
      </c>
      <c r="AM11" s="40"/>
      <c r="AN11" s="40"/>
      <c r="AO11" s="40"/>
      <c r="AP11" s="41"/>
      <c r="AQ11" s="55">
        <v>383</v>
      </c>
      <c r="AR11" s="56"/>
      <c r="AS11" s="56"/>
      <c r="AT11" s="56"/>
      <c r="AU11" s="56"/>
      <c r="AV11" s="56"/>
      <c r="AW11" s="56"/>
    </row>
    <row r="12" spans="1:49" ht="12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 ht="18" customHeight="1" x14ac:dyDescent="0.2">
      <c r="A13" s="27" t="s">
        <v>32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</row>
    <row r="14" spans="1:49" ht="8.1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</row>
    <row r="15" spans="1:49" ht="15.75" customHeight="1" x14ac:dyDescent="0.2">
      <c r="A15" s="30" t="s">
        <v>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 t="s">
        <v>7</v>
      </c>
      <c r="V15" s="30"/>
      <c r="W15" s="30"/>
      <c r="X15" s="30" t="s">
        <v>10</v>
      </c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</row>
    <row r="16" spans="1:49" s="4" customFormat="1" ht="19.5" customHeight="1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 t="s">
        <v>61</v>
      </c>
      <c r="Y16" s="30"/>
      <c r="Z16" s="30"/>
      <c r="AA16" s="30"/>
      <c r="AB16" s="30"/>
      <c r="AC16" s="30"/>
      <c r="AD16" s="30"/>
      <c r="AE16" s="30" t="s">
        <v>62</v>
      </c>
      <c r="AF16" s="30"/>
      <c r="AG16" s="30"/>
      <c r="AH16" s="30"/>
      <c r="AI16" s="30"/>
      <c r="AJ16" s="30"/>
      <c r="AK16" s="30"/>
      <c r="AL16" s="30" t="s">
        <v>63</v>
      </c>
      <c r="AM16" s="30"/>
      <c r="AN16" s="30"/>
      <c r="AO16" s="30"/>
      <c r="AP16" s="30"/>
      <c r="AQ16" s="30"/>
      <c r="AR16" s="30"/>
      <c r="AS16" s="30" t="s">
        <v>31</v>
      </c>
      <c r="AT16" s="30"/>
      <c r="AU16" s="30"/>
      <c r="AV16" s="30"/>
      <c r="AW16" s="30"/>
    </row>
    <row r="17" spans="1:49" s="4" customFormat="1" ht="19.5" customHeight="1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</row>
    <row r="18" spans="1:49" s="4" customFormat="1" ht="12" customHeight="1" x14ac:dyDescent="0.2">
      <c r="A18" s="44">
        <v>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 t="s">
        <v>8</v>
      </c>
      <c r="V18" s="44"/>
      <c r="W18" s="44"/>
      <c r="X18" s="44" t="s">
        <v>2</v>
      </c>
      <c r="Y18" s="44"/>
      <c r="Z18" s="44"/>
      <c r="AA18" s="44"/>
      <c r="AB18" s="44"/>
      <c r="AC18" s="44"/>
      <c r="AD18" s="44"/>
      <c r="AE18" s="44" t="s">
        <v>3</v>
      </c>
      <c r="AF18" s="44"/>
      <c r="AG18" s="44"/>
      <c r="AH18" s="44"/>
      <c r="AI18" s="44"/>
      <c r="AJ18" s="44"/>
      <c r="AK18" s="44"/>
      <c r="AL18" s="44" t="s">
        <v>4</v>
      </c>
      <c r="AM18" s="44"/>
      <c r="AN18" s="44"/>
      <c r="AO18" s="44"/>
      <c r="AP18" s="44"/>
      <c r="AQ18" s="44"/>
      <c r="AR18" s="44"/>
      <c r="AS18" s="44" t="s">
        <v>5</v>
      </c>
      <c r="AT18" s="44"/>
      <c r="AU18" s="44"/>
      <c r="AV18" s="44"/>
      <c r="AW18" s="44"/>
    </row>
    <row r="19" spans="1:49" s="16" customFormat="1" ht="12.75" customHeight="1" x14ac:dyDescent="0.2">
      <c r="A19" s="57" t="s">
        <v>20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8" t="s">
        <v>11</v>
      </c>
      <c r="V19" s="58"/>
      <c r="W19" s="58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60"/>
      <c r="AT19" s="60"/>
      <c r="AU19" s="60"/>
      <c r="AV19" s="60"/>
      <c r="AW19" s="60"/>
    </row>
    <row r="20" spans="1:49" s="16" customFormat="1" ht="12.75" customHeight="1" x14ac:dyDescent="0.2">
      <c r="A20" s="57" t="s">
        <v>22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8" t="s">
        <v>12</v>
      </c>
      <c r="V20" s="58"/>
      <c r="W20" s="58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60"/>
      <c r="AT20" s="60"/>
      <c r="AU20" s="60"/>
      <c r="AV20" s="60"/>
      <c r="AW20" s="60"/>
    </row>
    <row r="21" spans="1:49" s="17" customFormat="1" ht="12.75" customHeight="1" x14ac:dyDescent="0.2">
      <c r="A21" s="57" t="s">
        <v>44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8" t="s">
        <v>13</v>
      </c>
      <c r="V21" s="58"/>
      <c r="W21" s="58"/>
      <c r="X21" s="61">
        <f>120000+315315+48250+48250</f>
        <v>531815</v>
      </c>
      <c r="Y21" s="61"/>
      <c r="Z21" s="61"/>
      <c r="AA21" s="61"/>
      <c r="AB21" s="61"/>
      <c r="AC21" s="61"/>
      <c r="AD21" s="61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60"/>
      <c r="AT21" s="60"/>
      <c r="AU21" s="60"/>
      <c r="AV21" s="60"/>
      <c r="AW21" s="60"/>
    </row>
    <row r="22" spans="1:49" s="4" customFormat="1" ht="12.75" customHeight="1" x14ac:dyDescent="0.2">
      <c r="A22" s="57" t="s">
        <v>21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 t="s">
        <v>16</v>
      </c>
      <c r="V22" s="58"/>
      <c r="W22" s="58"/>
      <c r="X22" s="61"/>
      <c r="Y22" s="61"/>
      <c r="Z22" s="61"/>
      <c r="AA22" s="61"/>
      <c r="AB22" s="61"/>
      <c r="AC22" s="61"/>
      <c r="AD22" s="61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60"/>
      <c r="AT22" s="60"/>
      <c r="AU22" s="60"/>
      <c r="AV22" s="60"/>
      <c r="AW22" s="60"/>
    </row>
    <row r="23" spans="1:49" s="4" customFormat="1" ht="12.75" customHeight="1" x14ac:dyDescent="0.2">
      <c r="A23" s="57" t="s">
        <v>23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8" t="s">
        <v>18</v>
      </c>
      <c r="V23" s="58"/>
      <c r="W23" s="58"/>
      <c r="X23" s="61"/>
      <c r="Y23" s="61"/>
      <c r="Z23" s="61"/>
      <c r="AA23" s="61"/>
      <c r="AB23" s="61"/>
      <c r="AC23" s="61"/>
      <c r="AD23" s="61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60"/>
      <c r="AT23" s="60"/>
      <c r="AU23" s="60"/>
      <c r="AV23" s="60"/>
      <c r="AW23" s="60"/>
    </row>
    <row r="24" spans="1:49" s="4" customFormat="1" ht="33.75" customHeight="1" x14ac:dyDescent="0.2">
      <c r="A24" s="57" t="s">
        <v>42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 t="s">
        <v>17</v>
      </c>
      <c r="V24" s="58"/>
      <c r="W24" s="58"/>
      <c r="X24" s="61">
        <f>X21</f>
        <v>531815</v>
      </c>
      <c r="Y24" s="61"/>
      <c r="Z24" s="61"/>
      <c r="AA24" s="61"/>
      <c r="AB24" s="61"/>
      <c r="AC24" s="61"/>
      <c r="AD24" s="61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60"/>
      <c r="AT24" s="60"/>
      <c r="AU24" s="60"/>
      <c r="AV24" s="60"/>
      <c r="AW24" s="60"/>
    </row>
    <row r="25" spans="1:49" s="18" customFormat="1" ht="18" customHeight="1" x14ac:dyDescent="0.2">
      <c r="A25" s="62" t="s">
        <v>56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</row>
    <row r="26" spans="1:49" s="18" customFormat="1" ht="17.25" customHeight="1" x14ac:dyDescent="0.2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49" s="4" customFormat="1" ht="16.5" customHeight="1" x14ac:dyDescent="0.2">
      <c r="A27" s="64" t="s">
        <v>33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</row>
    <row r="28" spans="1:49" s="4" customFormat="1" ht="7.5" customHeight="1" x14ac:dyDescent="0.2"/>
    <row r="29" spans="1:49" s="4" customFormat="1" x14ac:dyDescent="0.2">
      <c r="A29" s="30" t="s">
        <v>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 t="s">
        <v>7</v>
      </c>
      <c r="V29" s="30"/>
      <c r="W29" s="30"/>
      <c r="X29" s="30" t="s">
        <v>10</v>
      </c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</row>
    <row r="30" spans="1:49" s="4" customFormat="1" ht="19.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 t="s">
        <v>61</v>
      </c>
      <c r="Y30" s="30"/>
      <c r="Z30" s="30"/>
      <c r="AA30" s="30"/>
      <c r="AB30" s="30"/>
      <c r="AC30" s="30"/>
      <c r="AD30" s="30"/>
      <c r="AE30" s="30" t="s">
        <v>62</v>
      </c>
      <c r="AF30" s="30"/>
      <c r="AG30" s="30"/>
      <c r="AH30" s="30"/>
      <c r="AI30" s="30"/>
      <c r="AJ30" s="30"/>
      <c r="AK30" s="30"/>
      <c r="AL30" s="30" t="s">
        <v>63</v>
      </c>
      <c r="AM30" s="30"/>
      <c r="AN30" s="30"/>
      <c r="AO30" s="30"/>
      <c r="AP30" s="30"/>
      <c r="AQ30" s="30"/>
      <c r="AR30" s="30"/>
      <c r="AS30" s="30" t="s">
        <v>31</v>
      </c>
      <c r="AT30" s="30"/>
      <c r="AU30" s="30"/>
      <c r="AV30" s="30"/>
      <c r="AW30" s="30"/>
    </row>
    <row r="31" spans="1:49" s="4" customFormat="1" ht="19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</row>
    <row r="32" spans="1:49" s="17" customFormat="1" ht="9.75" customHeight="1" x14ac:dyDescent="0.25">
      <c r="A32" s="44">
        <v>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 t="s">
        <v>8</v>
      </c>
      <c r="V32" s="44"/>
      <c r="W32" s="44"/>
      <c r="X32" s="44" t="s">
        <v>2</v>
      </c>
      <c r="Y32" s="44"/>
      <c r="Z32" s="44"/>
      <c r="AA32" s="44"/>
      <c r="AB32" s="44"/>
      <c r="AC32" s="44"/>
      <c r="AD32" s="44"/>
      <c r="AE32" s="44" t="s">
        <v>3</v>
      </c>
      <c r="AF32" s="44"/>
      <c r="AG32" s="44"/>
      <c r="AH32" s="44"/>
      <c r="AI32" s="44"/>
      <c r="AJ32" s="44"/>
      <c r="AK32" s="44"/>
      <c r="AL32" s="44" t="s">
        <v>4</v>
      </c>
      <c r="AM32" s="44"/>
      <c r="AN32" s="44"/>
      <c r="AO32" s="44"/>
      <c r="AP32" s="44"/>
      <c r="AQ32" s="44"/>
      <c r="AR32" s="44"/>
      <c r="AS32" s="44" t="s">
        <v>5</v>
      </c>
      <c r="AT32" s="44"/>
      <c r="AU32" s="44"/>
      <c r="AV32" s="44"/>
      <c r="AW32" s="44"/>
    </row>
    <row r="33" spans="1:49" s="17" customFormat="1" ht="43.5" customHeight="1" x14ac:dyDescent="0.2">
      <c r="A33" s="57" t="s">
        <v>46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65" t="s">
        <v>11</v>
      </c>
      <c r="V33" s="65"/>
      <c r="W33" s="65"/>
      <c r="X33" s="66">
        <f>AL52</f>
        <v>127243056.94999999</v>
      </c>
      <c r="Y33" s="66"/>
      <c r="Z33" s="66"/>
      <c r="AA33" s="66"/>
      <c r="AB33" s="66"/>
      <c r="AC33" s="66"/>
      <c r="AD33" s="66"/>
      <c r="AE33" s="66">
        <v>121701000</v>
      </c>
      <c r="AF33" s="66"/>
      <c r="AG33" s="66"/>
      <c r="AH33" s="66"/>
      <c r="AI33" s="66"/>
      <c r="AJ33" s="66"/>
      <c r="AK33" s="66"/>
      <c r="AL33" s="66">
        <v>121701000</v>
      </c>
      <c r="AM33" s="66"/>
      <c r="AN33" s="66"/>
      <c r="AO33" s="66"/>
      <c r="AP33" s="66"/>
      <c r="AQ33" s="66"/>
      <c r="AR33" s="66"/>
      <c r="AS33" s="60"/>
      <c r="AT33" s="60"/>
      <c r="AU33" s="60"/>
      <c r="AV33" s="60"/>
      <c r="AW33" s="60"/>
    </row>
    <row r="34" spans="1:49" s="17" customFormat="1" ht="43.5" customHeight="1" x14ac:dyDescent="0.2">
      <c r="A34" s="57" t="s">
        <v>50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65" t="s">
        <v>12</v>
      </c>
      <c r="V34" s="65"/>
      <c r="W34" s="65"/>
      <c r="X34" s="66"/>
      <c r="Y34" s="66"/>
      <c r="Z34" s="66"/>
      <c r="AA34" s="66"/>
      <c r="AB34" s="66"/>
      <c r="AC34" s="66"/>
      <c r="AD34" s="66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</row>
    <row r="35" spans="1:49" s="17" customFormat="1" ht="12.75" customHeight="1" x14ac:dyDescent="0.2">
      <c r="A35" s="57" t="s">
        <v>43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65" t="s">
        <v>13</v>
      </c>
      <c r="V35" s="65"/>
      <c r="W35" s="65"/>
      <c r="X35" s="69">
        <f>X37</f>
        <v>531815</v>
      </c>
      <c r="Y35" s="69"/>
      <c r="Z35" s="69"/>
      <c r="AA35" s="69"/>
      <c r="AB35" s="69"/>
      <c r="AC35" s="69"/>
      <c r="AD35" s="69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</row>
    <row r="36" spans="1:49" s="19" customFormat="1" ht="36" customHeight="1" x14ac:dyDescent="0.2">
      <c r="A36" s="57" t="s">
        <v>47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65" t="s">
        <v>14</v>
      </c>
      <c r="V36" s="65"/>
      <c r="W36" s="65"/>
      <c r="X36" s="67"/>
      <c r="Y36" s="67"/>
      <c r="Z36" s="67"/>
      <c r="AA36" s="67"/>
      <c r="AB36" s="67"/>
      <c r="AC36" s="67"/>
      <c r="AD36" s="67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</row>
    <row r="37" spans="1:49" s="19" customFormat="1" ht="28.5" customHeight="1" x14ac:dyDescent="0.2">
      <c r="A37" s="57" t="s">
        <v>48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65" t="s">
        <v>15</v>
      </c>
      <c r="V37" s="65"/>
      <c r="W37" s="65"/>
      <c r="X37" s="69">
        <f>X24</f>
        <v>531815</v>
      </c>
      <c r="Y37" s="69"/>
      <c r="Z37" s="69"/>
      <c r="AA37" s="69"/>
      <c r="AB37" s="69"/>
      <c r="AC37" s="69"/>
      <c r="AD37" s="69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</row>
    <row r="38" spans="1:49" s="4" customFormat="1" ht="12.75" customHeight="1" x14ac:dyDescent="0.2">
      <c r="A38" s="70" t="s">
        <v>34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65" t="s">
        <v>35</v>
      </c>
      <c r="V38" s="65"/>
      <c r="W38" s="65"/>
      <c r="X38" s="69"/>
      <c r="Y38" s="69"/>
      <c r="Z38" s="69"/>
      <c r="AA38" s="69"/>
      <c r="AB38" s="69"/>
      <c r="AC38" s="69"/>
      <c r="AD38" s="69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</row>
    <row r="39" spans="1:49" s="19" customFormat="1" ht="12.75" customHeight="1" x14ac:dyDescent="0.2">
      <c r="A39" s="70" t="s">
        <v>41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65" t="s">
        <v>16</v>
      </c>
      <c r="V39" s="65"/>
      <c r="W39" s="65"/>
      <c r="X39" s="69">
        <f>AL65</f>
        <v>18390135.25</v>
      </c>
      <c r="Y39" s="69"/>
      <c r="Z39" s="69"/>
      <c r="AA39" s="69"/>
      <c r="AB39" s="69"/>
      <c r="AC39" s="69"/>
      <c r="AD39" s="6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60"/>
      <c r="AT39" s="60"/>
      <c r="AU39" s="60"/>
      <c r="AV39" s="60"/>
      <c r="AW39" s="60"/>
    </row>
    <row r="40" spans="1:49" s="19" customFormat="1" ht="12.75" customHeight="1" x14ac:dyDescent="0.2">
      <c r="A40" s="70" t="s">
        <v>66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65" t="s">
        <v>67</v>
      </c>
      <c r="V40" s="65"/>
      <c r="W40" s="65"/>
      <c r="X40" s="69">
        <v>18392.89</v>
      </c>
      <c r="Y40" s="69"/>
      <c r="Z40" s="69"/>
      <c r="AA40" s="69"/>
      <c r="AB40" s="69"/>
      <c r="AC40" s="69"/>
      <c r="AD40" s="6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60"/>
      <c r="AT40" s="60"/>
      <c r="AU40" s="60"/>
      <c r="AV40" s="60"/>
      <c r="AW40" s="60"/>
    </row>
    <row r="41" spans="1:49" s="4" customFormat="1" ht="12.75" customHeight="1" x14ac:dyDescent="0.2">
      <c r="A41" s="71" t="s">
        <v>29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65" t="s">
        <v>17</v>
      </c>
      <c r="V41" s="65"/>
      <c r="W41" s="65"/>
      <c r="X41" s="69">
        <f>X33+X34+X35+X39+X40</f>
        <v>146183400.08999997</v>
      </c>
      <c r="Y41" s="69"/>
      <c r="Z41" s="69"/>
      <c r="AA41" s="69"/>
      <c r="AB41" s="69"/>
      <c r="AC41" s="69"/>
      <c r="AD41" s="69"/>
      <c r="AE41" s="69">
        <f>AE33+AE34+AE35+AE39</f>
        <v>121701000</v>
      </c>
      <c r="AF41" s="69"/>
      <c r="AG41" s="69"/>
      <c r="AH41" s="69"/>
      <c r="AI41" s="69"/>
      <c r="AJ41" s="69"/>
      <c r="AK41" s="69"/>
      <c r="AL41" s="69">
        <f t="shared" ref="AL41" si="0">AL33+AL34+AL35+AL39</f>
        <v>121701000</v>
      </c>
      <c r="AM41" s="69"/>
      <c r="AN41" s="69"/>
      <c r="AO41" s="69"/>
      <c r="AP41" s="69"/>
      <c r="AQ41" s="69"/>
      <c r="AR41" s="69"/>
      <c r="AS41" s="60"/>
      <c r="AT41" s="60"/>
      <c r="AU41" s="60"/>
      <c r="AV41" s="60"/>
      <c r="AW41" s="60"/>
    </row>
    <row r="42" spans="1:49" s="4" customFormat="1" ht="7.5" customHeight="1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6"/>
      <c r="AD42" s="6"/>
      <c r="AE42" s="6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 s="4" customFormat="1" x14ac:dyDescent="0.2">
      <c r="A43" s="27" t="s">
        <v>36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</row>
    <row r="44" spans="1:49" s="4" customFormat="1" x14ac:dyDescent="0.2">
      <c r="A44" s="27" t="s">
        <v>49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</row>
    <row r="45" spans="1:49" s="4" customFormat="1" ht="7.5" customHeight="1" x14ac:dyDescent="0.2">
      <c r="A45" s="12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</row>
    <row r="46" spans="1:49" s="4" customFormat="1" ht="29.25" customHeight="1" x14ac:dyDescent="0.2">
      <c r="A46" s="30" t="s">
        <v>37</v>
      </c>
      <c r="B46" s="30"/>
      <c r="C46" s="30"/>
      <c r="D46" s="30"/>
      <c r="E46" s="30"/>
      <c r="F46" s="30"/>
      <c r="G46" s="30" t="s">
        <v>1</v>
      </c>
      <c r="H46" s="30"/>
      <c r="I46" s="30"/>
      <c r="J46" s="30" t="s">
        <v>38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 t="s">
        <v>39</v>
      </c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 t="s">
        <v>40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</row>
    <row r="47" spans="1:49" s="4" customFormat="1" ht="76.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 t="s">
        <v>57</v>
      </c>
      <c r="K47" s="30"/>
      <c r="L47" s="30"/>
      <c r="M47" s="30"/>
      <c r="N47" s="30" t="s">
        <v>58</v>
      </c>
      <c r="O47" s="30"/>
      <c r="P47" s="30"/>
      <c r="Q47" s="30"/>
      <c r="R47" s="30"/>
      <c r="S47" s="30" t="s">
        <v>59</v>
      </c>
      <c r="T47" s="30"/>
      <c r="U47" s="30"/>
      <c r="V47" s="30"/>
      <c r="W47" s="30"/>
      <c r="X47" s="30" t="s">
        <v>57</v>
      </c>
      <c r="Y47" s="30"/>
      <c r="Z47" s="30"/>
      <c r="AA47" s="30"/>
      <c r="AB47" s="30" t="s">
        <v>58</v>
      </c>
      <c r="AC47" s="30"/>
      <c r="AD47" s="30"/>
      <c r="AE47" s="30"/>
      <c r="AF47" s="30"/>
      <c r="AG47" s="30" t="s">
        <v>59</v>
      </c>
      <c r="AH47" s="30"/>
      <c r="AI47" s="30"/>
      <c r="AJ47" s="30"/>
      <c r="AK47" s="30"/>
      <c r="AL47" s="72" t="s">
        <v>60</v>
      </c>
      <c r="AM47" s="73"/>
      <c r="AN47" s="73"/>
      <c r="AO47" s="74"/>
      <c r="AP47" s="72" t="s">
        <v>58</v>
      </c>
      <c r="AQ47" s="73"/>
      <c r="AR47" s="73"/>
      <c r="AS47" s="74"/>
      <c r="AT47" s="72" t="s">
        <v>59</v>
      </c>
      <c r="AU47" s="73"/>
      <c r="AV47" s="73"/>
      <c r="AW47" s="74"/>
    </row>
    <row r="48" spans="1:49" s="4" customFormat="1" ht="11.25" customHeight="1" x14ac:dyDescent="0.2">
      <c r="A48" s="33">
        <v>1</v>
      </c>
      <c r="B48" s="33"/>
      <c r="C48" s="33"/>
      <c r="D48" s="33"/>
      <c r="E48" s="33"/>
      <c r="F48" s="33"/>
      <c r="G48" s="33">
        <v>2</v>
      </c>
      <c r="H48" s="33"/>
      <c r="I48" s="33"/>
      <c r="J48" s="30">
        <v>3</v>
      </c>
      <c r="K48" s="30"/>
      <c r="L48" s="30"/>
      <c r="M48" s="30"/>
      <c r="N48" s="30">
        <v>4</v>
      </c>
      <c r="O48" s="30"/>
      <c r="P48" s="30"/>
      <c r="Q48" s="30"/>
      <c r="R48" s="30"/>
      <c r="S48" s="30">
        <v>5</v>
      </c>
      <c r="T48" s="30"/>
      <c r="U48" s="30"/>
      <c r="V48" s="30"/>
      <c r="W48" s="30"/>
      <c r="X48" s="30">
        <v>6</v>
      </c>
      <c r="Y48" s="30"/>
      <c r="Z48" s="30"/>
      <c r="AA48" s="30"/>
      <c r="AB48" s="30">
        <v>7</v>
      </c>
      <c r="AC48" s="30"/>
      <c r="AD48" s="30"/>
      <c r="AE48" s="30"/>
      <c r="AF48" s="30"/>
      <c r="AG48" s="30">
        <v>8</v>
      </c>
      <c r="AH48" s="30"/>
      <c r="AI48" s="30"/>
      <c r="AJ48" s="30"/>
      <c r="AK48" s="30"/>
      <c r="AL48" s="30">
        <v>9</v>
      </c>
      <c r="AM48" s="30"/>
      <c r="AN48" s="30"/>
      <c r="AO48" s="30"/>
      <c r="AP48" s="30">
        <v>10</v>
      </c>
      <c r="AQ48" s="30"/>
      <c r="AR48" s="30"/>
      <c r="AS48" s="30"/>
      <c r="AT48" s="30">
        <v>11</v>
      </c>
      <c r="AU48" s="30"/>
      <c r="AV48" s="30"/>
      <c r="AW48" s="30"/>
    </row>
    <row r="49" spans="1:49" s="4" customFormat="1" ht="48.75" customHeight="1" x14ac:dyDescent="0.2">
      <c r="A49" s="21" t="s">
        <v>52</v>
      </c>
      <c r="B49" s="21"/>
      <c r="C49" s="21"/>
      <c r="D49" s="21"/>
      <c r="E49" s="21"/>
      <c r="F49" s="21"/>
      <c r="G49" s="22" t="s">
        <v>11</v>
      </c>
      <c r="H49" s="22"/>
      <c r="I49" s="22"/>
      <c r="J49" s="23">
        <f>AL49/X49</f>
        <v>80453.923009623802</v>
      </c>
      <c r="K49" s="23"/>
      <c r="L49" s="23"/>
      <c r="M49" s="23"/>
      <c r="N49" s="20">
        <f>AP49/AB49</f>
        <v>79727.034120734912</v>
      </c>
      <c r="O49" s="20"/>
      <c r="P49" s="20"/>
      <c r="Q49" s="20"/>
      <c r="R49" s="20"/>
      <c r="S49" s="20">
        <f>AT49/AG49</f>
        <v>79727.034120734912</v>
      </c>
      <c r="T49" s="20"/>
      <c r="U49" s="20"/>
      <c r="V49" s="20"/>
      <c r="W49" s="20"/>
      <c r="X49" s="24">
        <v>1143</v>
      </c>
      <c r="Y49" s="24"/>
      <c r="Z49" s="24"/>
      <c r="AA49" s="24"/>
      <c r="AB49" s="24">
        <v>1143</v>
      </c>
      <c r="AC49" s="24"/>
      <c r="AD49" s="24"/>
      <c r="AE49" s="24"/>
      <c r="AF49" s="24"/>
      <c r="AG49" s="24">
        <v>1143</v>
      </c>
      <c r="AH49" s="24"/>
      <c r="AI49" s="24"/>
      <c r="AJ49" s="24"/>
      <c r="AK49" s="24"/>
      <c r="AL49" s="20">
        <f>91128000+830834</f>
        <v>91958834</v>
      </c>
      <c r="AM49" s="20"/>
      <c r="AN49" s="20"/>
      <c r="AO49" s="20"/>
      <c r="AP49" s="20">
        <v>91128000</v>
      </c>
      <c r="AQ49" s="20"/>
      <c r="AR49" s="20"/>
      <c r="AS49" s="20"/>
      <c r="AT49" s="20">
        <v>91128000</v>
      </c>
      <c r="AU49" s="20"/>
      <c r="AV49" s="20"/>
      <c r="AW49" s="20"/>
    </row>
    <row r="50" spans="1:49" s="4" customFormat="1" ht="48.75" customHeight="1" x14ac:dyDescent="0.2">
      <c r="A50" s="21" t="s">
        <v>52</v>
      </c>
      <c r="B50" s="21"/>
      <c r="C50" s="21"/>
      <c r="D50" s="21"/>
      <c r="E50" s="21"/>
      <c r="F50" s="21"/>
      <c r="G50" s="22" t="s">
        <v>12</v>
      </c>
      <c r="H50" s="22"/>
      <c r="I50" s="22"/>
      <c r="J50" s="23">
        <f>AL50/X50</f>
        <v>29839.215179352577</v>
      </c>
      <c r="K50" s="23"/>
      <c r="L50" s="23"/>
      <c r="M50" s="23"/>
      <c r="N50" s="20">
        <f>AP50/AB50</f>
        <v>26748.031496062991</v>
      </c>
      <c r="O50" s="20"/>
      <c r="P50" s="20"/>
      <c r="Q50" s="20"/>
      <c r="R50" s="20"/>
      <c r="S50" s="20">
        <f>AT50/AG50</f>
        <v>26748.031496062991</v>
      </c>
      <c r="T50" s="20"/>
      <c r="U50" s="20"/>
      <c r="V50" s="20"/>
      <c r="W50" s="20"/>
      <c r="X50" s="24">
        <v>1143</v>
      </c>
      <c r="Y50" s="24"/>
      <c r="Z50" s="24"/>
      <c r="AA50" s="24"/>
      <c r="AB50" s="24">
        <v>1143</v>
      </c>
      <c r="AC50" s="24"/>
      <c r="AD50" s="24"/>
      <c r="AE50" s="24"/>
      <c r="AF50" s="24"/>
      <c r="AG50" s="24">
        <v>1143</v>
      </c>
      <c r="AH50" s="24"/>
      <c r="AI50" s="24"/>
      <c r="AJ50" s="24"/>
      <c r="AK50" s="24"/>
      <c r="AL50" s="20">
        <f>30425000+148000-1178000+16000+815773.34+3477054.96+198121+99273.65+75000+30000</f>
        <v>34106222.949999996</v>
      </c>
      <c r="AM50" s="20"/>
      <c r="AN50" s="20"/>
      <c r="AO50" s="20"/>
      <c r="AP50" s="20">
        <f>30425000+148000</f>
        <v>30573000</v>
      </c>
      <c r="AQ50" s="20"/>
      <c r="AR50" s="20"/>
      <c r="AS50" s="20"/>
      <c r="AT50" s="20">
        <f>30425000+148000</f>
        <v>30573000</v>
      </c>
      <c r="AU50" s="20"/>
      <c r="AV50" s="20"/>
      <c r="AW50" s="20"/>
    </row>
    <row r="51" spans="1:49" s="4" customFormat="1" ht="48.75" customHeight="1" x14ac:dyDescent="0.2">
      <c r="A51" s="21" t="s">
        <v>52</v>
      </c>
      <c r="B51" s="21"/>
      <c r="C51" s="21"/>
      <c r="D51" s="21"/>
      <c r="E51" s="21"/>
      <c r="F51" s="21"/>
      <c r="G51" s="22" t="s">
        <v>13</v>
      </c>
      <c r="H51" s="22"/>
      <c r="I51" s="22"/>
      <c r="J51" s="23">
        <f>AL51/X51</f>
        <v>35696.969696969696</v>
      </c>
      <c r="K51" s="23"/>
      <c r="L51" s="23"/>
      <c r="M51" s="23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4">
        <v>33</v>
      </c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0">
        <f>1178000</f>
        <v>1178000</v>
      </c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</row>
    <row r="52" spans="1:49" s="4" customFormat="1" x14ac:dyDescent="0.2">
      <c r="A52" s="35" t="s">
        <v>9</v>
      </c>
      <c r="B52" s="35"/>
      <c r="C52" s="35"/>
      <c r="D52" s="35"/>
      <c r="E52" s="35"/>
      <c r="F52" s="35"/>
      <c r="G52" s="34">
        <v>9000</v>
      </c>
      <c r="H52" s="34"/>
      <c r="I52" s="34"/>
      <c r="J52" s="20" t="s">
        <v>6</v>
      </c>
      <c r="K52" s="20"/>
      <c r="L52" s="20"/>
      <c r="M52" s="20"/>
      <c r="N52" s="20" t="s">
        <v>6</v>
      </c>
      <c r="O52" s="20"/>
      <c r="P52" s="20"/>
      <c r="Q52" s="20"/>
      <c r="R52" s="20"/>
      <c r="S52" s="20" t="s">
        <v>6</v>
      </c>
      <c r="T52" s="20"/>
      <c r="U52" s="20"/>
      <c r="V52" s="20"/>
      <c r="W52" s="20"/>
      <c r="X52" s="20" t="s">
        <v>6</v>
      </c>
      <c r="Y52" s="20"/>
      <c r="Z52" s="20"/>
      <c r="AA52" s="20"/>
      <c r="AB52" s="20" t="s">
        <v>6</v>
      </c>
      <c r="AC52" s="20"/>
      <c r="AD52" s="20"/>
      <c r="AE52" s="20"/>
      <c r="AF52" s="20"/>
      <c r="AG52" s="20" t="s">
        <v>6</v>
      </c>
      <c r="AH52" s="20"/>
      <c r="AI52" s="20"/>
      <c r="AJ52" s="20"/>
      <c r="AK52" s="20"/>
      <c r="AL52" s="23">
        <f>AL49+AL50+AL51</f>
        <v>127243056.94999999</v>
      </c>
      <c r="AM52" s="23"/>
      <c r="AN52" s="23"/>
      <c r="AO52" s="23"/>
      <c r="AP52" s="23">
        <f t="shared" ref="AP52" si="1">AP49+AP50</f>
        <v>121701000</v>
      </c>
      <c r="AQ52" s="23"/>
      <c r="AR52" s="23"/>
      <c r="AS52" s="23"/>
      <c r="AT52" s="23">
        <f t="shared" ref="AT52" si="2">AT49+AT50</f>
        <v>121701000</v>
      </c>
      <c r="AU52" s="23"/>
      <c r="AV52" s="23"/>
      <c r="AW52" s="23"/>
    </row>
    <row r="53" spans="1:49" s="4" customFormat="1" ht="28.5" customHeight="1" x14ac:dyDescent="0.2">
      <c r="A53" s="80" t="s">
        <v>51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</row>
    <row r="54" spans="1:49" s="4" customFormat="1" ht="5.2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</row>
    <row r="55" spans="1:49" s="4" customFormat="1" ht="28.5" customHeight="1" x14ac:dyDescent="0.2">
      <c r="A55" s="30" t="s">
        <v>37</v>
      </c>
      <c r="B55" s="30"/>
      <c r="C55" s="30"/>
      <c r="D55" s="30"/>
      <c r="E55" s="30"/>
      <c r="F55" s="30"/>
      <c r="G55" s="30" t="s">
        <v>1</v>
      </c>
      <c r="H55" s="30"/>
      <c r="I55" s="30"/>
      <c r="J55" s="30" t="s">
        <v>38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 t="s">
        <v>39</v>
      </c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 t="s">
        <v>40</v>
      </c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</row>
    <row r="56" spans="1:49" s="4" customFormat="1" ht="82.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 t="s">
        <v>64</v>
      </c>
      <c r="K56" s="30"/>
      <c r="L56" s="30"/>
      <c r="M56" s="30" t="s">
        <v>58</v>
      </c>
      <c r="N56" s="30"/>
      <c r="O56" s="30"/>
      <c r="P56" s="30"/>
      <c r="Q56" s="30" t="s">
        <v>59</v>
      </c>
      <c r="R56" s="30"/>
      <c r="S56" s="30"/>
      <c r="T56" s="30"/>
      <c r="U56" s="30" t="s">
        <v>45</v>
      </c>
      <c r="V56" s="30"/>
      <c r="W56" s="30"/>
      <c r="X56" s="30" t="s">
        <v>64</v>
      </c>
      <c r="Y56" s="30"/>
      <c r="Z56" s="30"/>
      <c r="AA56" s="30" t="s">
        <v>58</v>
      </c>
      <c r="AB56" s="30"/>
      <c r="AC56" s="30"/>
      <c r="AD56" s="30"/>
      <c r="AE56" s="30" t="s">
        <v>59</v>
      </c>
      <c r="AF56" s="30"/>
      <c r="AG56" s="30"/>
      <c r="AH56" s="30"/>
      <c r="AI56" s="30" t="s">
        <v>45</v>
      </c>
      <c r="AJ56" s="30"/>
      <c r="AK56" s="30"/>
      <c r="AL56" s="30" t="s">
        <v>65</v>
      </c>
      <c r="AM56" s="30"/>
      <c r="AN56" s="30"/>
      <c r="AO56" s="30" t="s">
        <v>58</v>
      </c>
      <c r="AP56" s="30"/>
      <c r="AQ56" s="30"/>
      <c r="AR56" s="30"/>
      <c r="AS56" s="30" t="s">
        <v>59</v>
      </c>
      <c r="AT56" s="30"/>
      <c r="AU56" s="30"/>
      <c r="AV56" s="30" t="s">
        <v>45</v>
      </c>
      <c r="AW56" s="30"/>
    </row>
    <row r="57" spans="1:49" s="4" customFormat="1" ht="11.25" customHeight="1" x14ac:dyDescent="0.2">
      <c r="A57" s="33">
        <v>1</v>
      </c>
      <c r="B57" s="33"/>
      <c r="C57" s="33"/>
      <c r="D57" s="33"/>
      <c r="E57" s="33"/>
      <c r="F57" s="33"/>
      <c r="G57" s="33">
        <v>2</v>
      </c>
      <c r="H57" s="33"/>
      <c r="I57" s="33"/>
      <c r="J57" s="33">
        <v>3</v>
      </c>
      <c r="K57" s="33"/>
      <c r="L57" s="33"/>
      <c r="M57" s="30">
        <v>4</v>
      </c>
      <c r="N57" s="30"/>
      <c r="O57" s="30"/>
      <c r="P57" s="30"/>
      <c r="Q57" s="30">
        <v>5</v>
      </c>
      <c r="R57" s="30"/>
      <c r="S57" s="30"/>
      <c r="T57" s="30"/>
      <c r="U57" s="30">
        <v>6</v>
      </c>
      <c r="V57" s="30"/>
      <c r="W57" s="30"/>
      <c r="X57" s="30">
        <v>7</v>
      </c>
      <c r="Y57" s="30"/>
      <c r="Z57" s="30"/>
      <c r="AA57" s="30">
        <v>8</v>
      </c>
      <c r="AB57" s="30"/>
      <c r="AC57" s="30"/>
      <c r="AD57" s="30"/>
      <c r="AE57" s="30">
        <v>9</v>
      </c>
      <c r="AF57" s="30"/>
      <c r="AG57" s="30"/>
      <c r="AH57" s="30"/>
      <c r="AI57" s="30">
        <v>10</v>
      </c>
      <c r="AJ57" s="30"/>
      <c r="AK57" s="30"/>
      <c r="AL57" s="30">
        <v>11</v>
      </c>
      <c r="AM57" s="30"/>
      <c r="AN57" s="30"/>
      <c r="AO57" s="30">
        <v>12</v>
      </c>
      <c r="AP57" s="30"/>
      <c r="AQ57" s="30"/>
      <c r="AR57" s="30"/>
      <c r="AS57" s="30">
        <v>13</v>
      </c>
      <c r="AT57" s="30"/>
      <c r="AU57" s="30"/>
      <c r="AV57" s="30">
        <v>14</v>
      </c>
      <c r="AW57" s="30"/>
    </row>
    <row r="58" spans="1:49" s="4" customFormat="1" ht="12.75" customHeight="1" x14ac:dyDescent="0.2">
      <c r="A58" s="31" t="s">
        <v>54</v>
      </c>
      <c r="B58" s="31"/>
      <c r="C58" s="31"/>
      <c r="D58" s="31"/>
      <c r="E58" s="31"/>
      <c r="F58" s="31"/>
      <c r="G58" s="22" t="s">
        <v>11</v>
      </c>
      <c r="H58" s="22"/>
      <c r="I58" s="22"/>
      <c r="J58" s="23">
        <f>AL58/49</f>
        <v>183829.46938775509</v>
      </c>
      <c r="K58" s="23"/>
      <c r="L58" s="23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>
        <v>49</v>
      </c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6">
        <f>9007644</f>
        <v>9007644</v>
      </c>
      <c r="AM58" s="26"/>
      <c r="AN58" s="26"/>
      <c r="AO58" s="26"/>
      <c r="AP58" s="26"/>
      <c r="AQ58" s="26"/>
      <c r="AR58" s="26"/>
      <c r="AS58" s="26"/>
      <c r="AT58" s="26"/>
      <c r="AU58" s="26"/>
      <c r="AV58" s="25"/>
      <c r="AW58" s="25"/>
    </row>
    <row r="59" spans="1:49" s="4" customFormat="1" ht="12.75" customHeight="1" x14ac:dyDescent="0.2">
      <c r="A59" s="31" t="s">
        <v>54</v>
      </c>
      <c r="B59" s="31"/>
      <c r="C59" s="31"/>
      <c r="D59" s="31"/>
      <c r="E59" s="31"/>
      <c r="F59" s="31"/>
      <c r="G59" s="22" t="s">
        <v>12</v>
      </c>
      <c r="H59" s="22"/>
      <c r="I59" s="22"/>
      <c r="J59" s="22" t="s">
        <v>68</v>
      </c>
      <c r="K59" s="22"/>
      <c r="L59" s="22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>
        <v>450</v>
      </c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6">
        <v>8188970</v>
      </c>
      <c r="AM59" s="26"/>
      <c r="AN59" s="26"/>
      <c r="AO59" s="26"/>
      <c r="AP59" s="26"/>
      <c r="AQ59" s="26"/>
      <c r="AR59" s="26"/>
      <c r="AS59" s="26"/>
      <c r="AT59" s="26"/>
      <c r="AU59" s="26"/>
      <c r="AV59" s="81"/>
      <c r="AW59" s="82"/>
    </row>
    <row r="60" spans="1:49" s="4" customFormat="1" ht="12.75" customHeight="1" x14ac:dyDescent="0.2">
      <c r="A60" s="31" t="s">
        <v>54</v>
      </c>
      <c r="B60" s="31"/>
      <c r="C60" s="31"/>
      <c r="D60" s="31"/>
      <c r="E60" s="31"/>
      <c r="F60" s="31"/>
      <c r="G60" s="32" t="s">
        <v>13</v>
      </c>
      <c r="H60" s="33"/>
      <c r="I60" s="33"/>
      <c r="J60" s="85">
        <f>AL60/1</f>
        <v>89838</v>
      </c>
      <c r="K60" s="86"/>
      <c r="L60" s="87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>
        <v>1</v>
      </c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6">
        <v>89838</v>
      </c>
      <c r="AM60" s="26"/>
      <c r="AN60" s="26"/>
      <c r="AO60" s="25"/>
      <c r="AP60" s="25"/>
      <c r="AQ60" s="25"/>
      <c r="AR60" s="25"/>
      <c r="AS60" s="25"/>
      <c r="AT60" s="25"/>
      <c r="AU60" s="25"/>
      <c r="AV60" s="81"/>
      <c r="AW60" s="82"/>
    </row>
    <row r="61" spans="1:49" s="4" customFormat="1" ht="12.75" customHeight="1" x14ac:dyDescent="0.2">
      <c r="A61" s="31" t="s">
        <v>54</v>
      </c>
      <c r="B61" s="31"/>
      <c r="C61" s="31"/>
      <c r="D61" s="31"/>
      <c r="E61" s="31"/>
      <c r="F61" s="31"/>
      <c r="G61" s="32" t="s">
        <v>16</v>
      </c>
      <c r="H61" s="33"/>
      <c r="I61" s="33"/>
      <c r="J61" s="85">
        <f>AL61/X61</f>
        <v>387748.25</v>
      </c>
      <c r="K61" s="86"/>
      <c r="L61" s="87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>
        <v>1</v>
      </c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6">
        <v>387748.25</v>
      </c>
      <c r="AM61" s="26"/>
      <c r="AN61" s="26"/>
      <c r="AO61" s="25"/>
      <c r="AP61" s="25"/>
      <c r="AQ61" s="25"/>
      <c r="AR61" s="25"/>
      <c r="AS61" s="25"/>
      <c r="AT61" s="25"/>
      <c r="AU61" s="25"/>
      <c r="AV61" s="81"/>
      <c r="AW61" s="82"/>
    </row>
    <row r="62" spans="1:49" s="4" customFormat="1" ht="12.75" customHeight="1" x14ac:dyDescent="0.2">
      <c r="A62" s="31" t="s">
        <v>54</v>
      </c>
      <c r="B62" s="31"/>
      <c r="C62" s="31"/>
      <c r="D62" s="31"/>
      <c r="E62" s="31"/>
      <c r="F62" s="31"/>
      <c r="G62" s="22" t="s">
        <v>18</v>
      </c>
      <c r="H62" s="22"/>
      <c r="I62" s="22"/>
      <c r="J62" s="22" t="s">
        <v>69</v>
      </c>
      <c r="K62" s="22"/>
      <c r="L62" s="22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>
        <v>6</v>
      </c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6">
        <v>30000</v>
      </c>
      <c r="AM62" s="26"/>
      <c r="AN62" s="26"/>
      <c r="AO62" s="26"/>
      <c r="AP62" s="26"/>
      <c r="AQ62" s="26"/>
      <c r="AR62" s="26"/>
      <c r="AS62" s="26"/>
      <c r="AT62" s="26"/>
      <c r="AU62" s="26"/>
      <c r="AV62" s="25"/>
      <c r="AW62" s="25"/>
    </row>
    <row r="63" spans="1:49" s="4" customFormat="1" ht="12.75" customHeight="1" x14ac:dyDescent="0.2">
      <c r="A63" s="31" t="s">
        <v>54</v>
      </c>
      <c r="B63" s="31"/>
      <c r="C63" s="31"/>
      <c r="D63" s="31"/>
      <c r="E63" s="31"/>
      <c r="F63" s="31"/>
      <c r="G63" s="22" t="s">
        <v>71</v>
      </c>
      <c r="H63" s="22"/>
      <c r="I63" s="22"/>
      <c r="J63" s="22" t="s">
        <v>72</v>
      </c>
      <c r="K63" s="22"/>
      <c r="L63" s="22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>
        <v>225</v>
      </c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6">
        <f>J63*X63</f>
        <v>676935</v>
      </c>
      <c r="AM63" s="26"/>
      <c r="AN63" s="26"/>
      <c r="AO63" s="26"/>
      <c r="AP63" s="26"/>
      <c r="AQ63" s="26"/>
      <c r="AR63" s="26"/>
      <c r="AS63" s="26"/>
      <c r="AT63" s="26"/>
      <c r="AU63" s="26"/>
      <c r="AV63" s="25"/>
      <c r="AW63" s="25"/>
    </row>
    <row r="64" spans="1:49" s="4" customFormat="1" ht="25.5" customHeight="1" x14ac:dyDescent="0.2">
      <c r="A64" s="21" t="s">
        <v>70</v>
      </c>
      <c r="B64" s="21"/>
      <c r="C64" s="21"/>
      <c r="D64" s="21"/>
      <c r="E64" s="21"/>
      <c r="F64" s="21"/>
      <c r="G64" s="22" t="s">
        <v>18</v>
      </c>
      <c r="H64" s="22"/>
      <c r="I64" s="22"/>
      <c r="J64" s="22" t="s">
        <v>17</v>
      </c>
      <c r="K64" s="22"/>
      <c r="L64" s="22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>
        <v>1</v>
      </c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6">
        <v>9000</v>
      </c>
      <c r="AM64" s="26"/>
      <c r="AN64" s="26"/>
      <c r="AO64" s="26"/>
      <c r="AP64" s="26"/>
      <c r="AQ64" s="26"/>
      <c r="AR64" s="26"/>
      <c r="AS64" s="26"/>
      <c r="AT64" s="26"/>
      <c r="AU64" s="26"/>
      <c r="AV64" s="25"/>
      <c r="AW64" s="25"/>
    </row>
    <row r="65" spans="1:49" s="4" customFormat="1" ht="12.75" customHeight="1" x14ac:dyDescent="0.2">
      <c r="A65" s="35" t="s">
        <v>9</v>
      </c>
      <c r="B65" s="35"/>
      <c r="C65" s="35"/>
      <c r="D65" s="35"/>
      <c r="E65" s="35"/>
      <c r="F65" s="35"/>
      <c r="G65" s="34">
        <v>9000</v>
      </c>
      <c r="H65" s="34"/>
      <c r="I65" s="34"/>
      <c r="J65" s="83" t="s">
        <v>6</v>
      </c>
      <c r="K65" s="88"/>
      <c r="L65" s="84"/>
      <c r="M65" s="25" t="s">
        <v>6</v>
      </c>
      <c r="N65" s="25"/>
      <c r="O65" s="25"/>
      <c r="P65" s="25"/>
      <c r="Q65" s="25" t="s">
        <v>6</v>
      </c>
      <c r="R65" s="25"/>
      <c r="S65" s="25"/>
      <c r="T65" s="25"/>
      <c r="U65" s="25" t="s">
        <v>6</v>
      </c>
      <c r="V65" s="25"/>
      <c r="W65" s="25"/>
      <c r="X65" s="25" t="s">
        <v>6</v>
      </c>
      <c r="Y65" s="25"/>
      <c r="Z65" s="25"/>
      <c r="AA65" s="25" t="s">
        <v>6</v>
      </c>
      <c r="AB65" s="25"/>
      <c r="AC65" s="25"/>
      <c r="AD65" s="25"/>
      <c r="AE65" s="25" t="s">
        <v>6</v>
      </c>
      <c r="AF65" s="25"/>
      <c r="AG65" s="25"/>
      <c r="AH65" s="25"/>
      <c r="AI65" s="25" t="s">
        <v>6</v>
      </c>
      <c r="AJ65" s="25"/>
      <c r="AK65" s="25"/>
      <c r="AL65" s="75">
        <f>AL58+AL59+AL60+AL61+AL62+AL64+AL63</f>
        <v>18390135.25</v>
      </c>
      <c r="AM65" s="76"/>
      <c r="AN65" s="76"/>
      <c r="AO65" s="28">
        <f>AO58+AO59</f>
        <v>0</v>
      </c>
      <c r="AP65" s="29"/>
      <c r="AQ65" s="29"/>
      <c r="AR65" s="29"/>
      <c r="AS65" s="28">
        <f>AS58+AS59</f>
        <v>0</v>
      </c>
      <c r="AT65" s="29"/>
      <c r="AU65" s="29"/>
      <c r="AV65" s="83"/>
      <c r="AW65" s="84"/>
    </row>
    <row r="66" spans="1:49" s="4" customFormat="1" ht="7.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</row>
    <row r="67" spans="1:49" s="4" customFormat="1" ht="6" customHeight="1" x14ac:dyDescent="0.2">
      <c r="A67" s="12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</row>
    <row r="68" spans="1:49" s="4" customFormat="1" ht="6.7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</row>
    <row r="69" spans="1:49" s="4" customFormat="1" ht="7.5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</row>
    <row r="70" spans="1:49" s="4" customFormat="1" ht="7.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</row>
    <row r="71" spans="1:49" ht="15" customHeight="1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</row>
    <row r="72" spans="1:49" ht="32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</row>
    <row r="73" spans="1:49" ht="30.75" customHeight="1" x14ac:dyDescent="0.2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</row>
    <row r="74" spans="1:49" ht="31.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</row>
    <row r="75" spans="1:49" ht="45.75" customHeight="1" x14ac:dyDescent="0.2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</row>
    <row r="76" spans="1:49" ht="32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</row>
    <row r="77" spans="1:49" ht="18.75" customHeight="1" x14ac:dyDescent="0.2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</row>
    <row r="78" spans="1:49" ht="16.5" customHeight="1" x14ac:dyDescent="0.2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7"/>
      <c r="AR78" s="77"/>
      <c r="AS78" s="77"/>
      <c r="AT78" s="77"/>
      <c r="AU78" s="77"/>
      <c r="AV78" s="77"/>
      <c r="AW78" s="77"/>
    </row>
    <row r="79" spans="1:49" ht="15" customHeight="1" x14ac:dyDescent="0.2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</row>
    <row r="80" spans="1:49" ht="15" customHeight="1" x14ac:dyDescent="0.2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</row>
    <row r="81" spans="1:49" ht="15" customHeight="1" x14ac:dyDescent="0.2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  <c r="AU81" s="77"/>
      <c r="AV81" s="77"/>
      <c r="AW81" s="77"/>
    </row>
    <row r="82" spans="1:49" ht="15" customHeight="1" x14ac:dyDescent="0.2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</row>
  </sheetData>
  <mergeCells count="371">
    <mergeCell ref="AI63:AK63"/>
    <mergeCell ref="AL63:AN63"/>
    <mergeCell ref="AO63:AR63"/>
    <mergeCell ref="AS63:AU63"/>
    <mergeCell ref="AV63:AW63"/>
    <mergeCell ref="A63:F63"/>
    <mergeCell ref="G63:I63"/>
    <mergeCell ref="J63:L63"/>
    <mergeCell ref="M63:P63"/>
    <mergeCell ref="Q63:T63"/>
    <mergeCell ref="U63:W63"/>
    <mergeCell ref="X63:Z63"/>
    <mergeCell ref="AA63:AD63"/>
    <mergeCell ref="AE63:AH63"/>
    <mergeCell ref="AV59:AW59"/>
    <mergeCell ref="AV60:AW60"/>
    <mergeCell ref="AV61:AW61"/>
    <mergeCell ref="AV65:AW65"/>
    <mergeCell ref="J60:L60"/>
    <mergeCell ref="J61:L61"/>
    <mergeCell ref="J65:L65"/>
    <mergeCell ref="AT50:AW50"/>
    <mergeCell ref="J56:L56"/>
    <mergeCell ref="U56:W56"/>
    <mergeCell ref="Q56:T56"/>
    <mergeCell ref="AL57:AN57"/>
    <mergeCell ref="AO57:AR57"/>
    <mergeCell ref="AP52:AS52"/>
    <mergeCell ref="AS57:AU57"/>
    <mergeCell ref="AA59:AD59"/>
    <mergeCell ref="AL58:AN58"/>
    <mergeCell ref="AL59:AN59"/>
    <mergeCell ref="U60:W60"/>
    <mergeCell ref="AS58:AU58"/>
    <mergeCell ref="AS59:AU59"/>
    <mergeCell ref="AS60:AU60"/>
    <mergeCell ref="U57:W57"/>
    <mergeCell ref="AV57:AW57"/>
    <mergeCell ref="W1:AW1"/>
    <mergeCell ref="AA61:AD61"/>
    <mergeCell ref="AE61:AH61"/>
    <mergeCell ref="AI61:AK61"/>
    <mergeCell ref="AL61:AN61"/>
    <mergeCell ref="AO61:AR61"/>
    <mergeCell ref="AS61:AU61"/>
    <mergeCell ref="AT52:AW52"/>
    <mergeCell ref="A53:AW53"/>
    <mergeCell ref="M56:P56"/>
    <mergeCell ref="A55:F56"/>
    <mergeCell ref="G55:I56"/>
    <mergeCell ref="AL55:AW55"/>
    <mergeCell ref="AI56:AK56"/>
    <mergeCell ref="AL56:AN56"/>
    <mergeCell ref="AO56:AR56"/>
    <mergeCell ref="AS56:AU56"/>
    <mergeCell ref="J55:W55"/>
    <mergeCell ref="X55:AK55"/>
    <mergeCell ref="AL52:AO52"/>
    <mergeCell ref="Q60:T60"/>
    <mergeCell ref="AA60:AD60"/>
    <mergeCell ref="AL60:AN60"/>
    <mergeCell ref="M60:P60"/>
    <mergeCell ref="A82:AW82"/>
    <mergeCell ref="A75:AW75"/>
    <mergeCell ref="A76:AW76"/>
    <mergeCell ref="A77:AW77"/>
    <mergeCell ref="A78:AW78"/>
    <mergeCell ref="A79:AW79"/>
    <mergeCell ref="A80:AW80"/>
    <mergeCell ref="A71:AW71"/>
    <mergeCell ref="A72:AW72"/>
    <mergeCell ref="A73:AW73"/>
    <mergeCell ref="A74:AW74"/>
    <mergeCell ref="A81:AW81"/>
    <mergeCell ref="AV56:AW56"/>
    <mergeCell ref="M57:P57"/>
    <mergeCell ref="J57:L57"/>
    <mergeCell ref="M59:P59"/>
    <mergeCell ref="AI65:AK65"/>
    <mergeCell ref="AL65:AN65"/>
    <mergeCell ref="A57:F57"/>
    <mergeCell ref="G57:I57"/>
    <mergeCell ref="G58:I58"/>
    <mergeCell ref="G59:I59"/>
    <mergeCell ref="AV58:AW58"/>
    <mergeCell ref="AO62:AR62"/>
    <mergeCell ref="AS62:AU62"/>
    <mergeCell ref="AV62:AW62"/>
    <mergeCell ref="A62:F62"/>
    <mergeCell ref="G62:I62"/>
    <mergeCell ref="J62:L62"/>
    <mergeCell ref="M62:P62"/>
    <mergeCell ref="Q62:T62"/>
    <mergeCell ref="U62:W62"/>
    <mergeCell ref="X62:Z62"/>
    <mergeCell ref="AA62:AD62"/>
    <mergeCell ref="AE62:AH62"/>
    <mergeCell ref="AI62:AK62"/>
    <mergeCell ref="A43:AW43"/>
    <mergeCell ref="A44:AW44"/>
    <mergeCell ref="X46:AK46"/>
    <mergeCell ref="AL46:AW46"/>
    <mergeCell ref="X47:AA47"/>
    <mergeCell ref="AB47:AF47"/>
    <mergeCell ref="AG47:AK47"/>
    <mergeCell ref="AL47:AO47"/>
    <mergeCell ref="AP47:AS47"/>
    <mergeCell ref="AT47:AW47"/>
    <mergeCell ref="J46:W46"/>
    <mergeCell ref="J47:M47"/>
    <mergeCell ref="N47:R47"/>
    <mergeCell ref="S47:W47"/>
    <mergeCell ref="A41:T41"/>
    <mergeCell ref="U41:W41"/>
    <mergeCell ref="X41:AD41"/>
    <mergeCell ref="AE41:AK41"/>
    <mergeCell ref="AL41:AR41"/>
    <mergeCell ref="AS41:AW41"/>
    <mergeCell ref="A39:T39"/>
    <mergeCell ref="U39:W39"/>
    <mergeCell ref="X39:AD39"/>
    <mergeCell ref="AE39:AK39"/>
    <mergeCell ref="AL39:AR39"/>
    <mergeCell ref="AS39:AW39"/>
    <mergeCell ref="A40:T40"/>
    <mergeCell ref="U40:W40"/>
    <mergeCell ref="X40:AD40"/>
    <mergeCell ref="AE40:AK40"/>
    <mergeCell ref="AL40:AR40"/>
    <mergeCell ref="AS40:AW40"/>
    <mergeCell ref="A38:T38"/>
    <mergeCell ref="U38:W38"/>
    <mergeCell ref="X38:AD38"/>
    <mergeCell ref="AE38:AK38"/>
    <mergeCell ref="AL38:AR38"/>
    <mergeCell ref="AS38:AW38"/>
    <mergeCell ref="A37:T37"/>
    <mergeCell ref="U37:W37"/>
    <mergeCell ref="X37:AD37"/>
    <mergeCell ref="AE37:AK37"/>
    <mergeCell ref="AL37:AR37"/>
    <mergeCell ref="AS37:AW37"/>
    <mergeCell ref="A36:T36"/>
    <mergeCell ref="U36:W36"/>
    <mergeCell ref="X36:AD36"/>
    <mergeCell ref="AE36:AK36"/>
    <mergeCell ref="AL36:AR36"/>
    <mergeCell ref="AS36:AW36"/>
    <mergeCell ref="A35:T35"/>
    <mergeCell ref="U35:W35"/>
    <mergeCell ref="X35:AD35"/>
    <mergeCell ref="AE35:AK35"/>
    <mergeCell ref="AL35:AR35"/>
    <mergeCell ref="AS35:AW35"/>
    <mergeCell ref="A34:T34"/>
    <mergeCell ref="U34:W34"/>
    <mergeCell ref="X34:AD34"/>
    <mergeCell ref="AE34:AK34"/>
    <mergeCell ref="AL34:AR34"/>
    <mergeCell ref="AS34:AW34"/>
    <mergeCell ref="A33:T33"/>
    <mergeCell ref="U33:W33"/>
    <mergeCell ref="X33:AD33"/>
    <mergeCell ref="AE33:AK33"/>
    <mergeCell ref="AL33:AR33"/>
    <mergeCell ref="AS33:AW33"/>
    <mergeCell ref="A32:T32"/>
    <mergeCell ref="U32:W32"/>
    <mergeCell ref="X32:AD32"/>
    <mergeCell ref="AE32:AK32"/>
    <mergeCell ref="AL32:AR32"/>
    <mergeCell ref="AS32:AW32"/>
    <mergeCell ref="A25:AW25"/>
    <mergeCell ref="A27:AW27"/>
    <mergeCell ref="A29:T31"/>
    <mergeCell ref="U29:W31"/>
    <mergeCell ref="X29:AW29"/>
    <mergeCell ref="X30:AD31"/>
    <mergeCell ref="AE30:AK31"/>
    <mergeCell ref="AL30:AR31"/>
    <mergeCell ref="AS30:AW31"/>
    <mergeCell ref="A24:T24"/>
    <mergeCell ref="U24:W24"/>
    <mergeCell ref="X24:AD24"/>
    <mergeCell ref="AE24:AK24"/>
    <mergeCell ref="AL24:AR24"/>
    <mergeCell ref="AS24:AW24"/>
    <mergeCell ref="A23:T23"/>
    <mergeCell ref="U23:W23"/>
    <mergeCell ref="X23:AD23"/>
    <mergeCell ref="AE23:AK23"/>
    <mergeCell ref="AL23:AR23"/>
    <mergeCell ref="AS23:AW23"/>
    <mergeCell ref="A22:T22"/>
    <mergeCell ref="U22:W22"/>
    <mergeCell ref="X22:AD22"/>
    <mergeCell ref="AE22:AK22"/>
    <mergeCell ref="AL22:AR22"/>
    <mergeCell ref="AS22:AW22"/>
    <mergeCell ref="A21:T21"/>
    <mergeCell ref="U21:W21"/>
    <mergeCell ref="X21:AD21"/>
    <mergeCell ref="AE21:AK21"/>
    <mergeCell ref="AL21:AR21"/>
    <mergeCell ref="AS21:AW21"/>
    <mergeCell ref="A20:T20"/>
    <mergeCell ref="U20:W20"/>
    <mergeCell ref="X20:AD20"/>
    <mergeCell ref="AE20:AK20"/>
    <mergeCell ref="AL20:AR20"/>
    <mergeCell ref="AS20:AW20"/>
    <mergeCell ref="A19:T19"/>
    <mergeCell ref="U19:W19"/>
    <mergeCell ref="X19:AD19"/>
    <mergeCell ref="AE19:AK19"/>
    <mergeCell ref="AL19:AR19"/>
    <mergeCell ref="AS19:AW19"/>
    <mergeCell ref="A11:J11"/>
    <mergeCell ref="AL11:AP11"/>
    <mergeCell ref="AQ11:AW11"/>
    <mergeCell ref="A13:AW13"/>
    <mergeCell ref="A15:T17"/>
    <mergeCell ref="U15:W17"/>
    <mergeCell ref="X15:AW15"/>
    <mergeCell ref="X16:AD17"/>
    <mergeCell ref="AE16:AK17"/>
    <mergeCell ref="AL16:AR17"/>
    <mergeCell ref="A2:AW2"/>
    <mergeCell ref="AQ3:AW3"/>
    <mergeCell ref="U4:AK4"/>
    <mergeCell ref="AL4:AP4"/>
    <mergeCell ref="AQ4:AW4"/>
    <mergeCell ref="AL5:AP6"/>
    <mergeCell ref="AQ5:AW5"/>
    <mergeCell ref="AQ6:AW6"/>
    <mergeCell ref="A9:J9"/>
    <mergeCell ref="K9:AI9"/>
    <mergeCell ref="AQ9:AW9"/>
    <mergeCell ref="K8:AI8"/>
    <mergeCell ref="AL8:AP8"/>
    <mergeCell ref="AQ8:AW8"/>
    <mergeCell ref="A10:J10"/>
    <mergeCell ref="K10:AI10"/>
    <mergeCell ref="AQ10:AW10"/>
    <mergeCell ref="AL7:AP7"/>
    <mergeCell ref="AQ7:AW7"/>
    <mergeCell ref="A8:J8"/>
    <mergeCell ref="A46:F47"/>
    <mergeCell ref="AL48:AO48"/>
    <mergeCell ref="AP48:AS48"/>
    <mergeCell ref="J48:M48"/>
    <mergeCell ref="N48:R48"/>
    <mergeCell ref="S48:W48"/>
    <mergeCell ref="AT48:AW48"/>
    <mergeCell ref="X48:AA48"/>
    <mergeCell ref="A48:F48"/>
    <mergeCell ref="G46:I47"/>
    <mergeCell ref="G48:I48"/>
    <mergeCell ref="AS16:AW17"/>
    <mergeCell ref="A18:T18"/>
    <mergeCell ref="U18:W18"/>
    <mergeCell ref="X18:AD18"/>
    <mergeCell ref="AE18:AK18"/>
    <mergeCell ref="AL18:AR18"/>
    <mergeCell ref="AS18:AW18"/>
    <mergeCell ref="J50:M50"/>
    <mergeCell ref="N50:R50"/>
    <mergeCell ref="S50:W50"/>
    <mergeCell ref="X50:AA50"/>
    <mergeCell ref="AB50:AF50"/>
    <mergeCell ref="AG50:AK50"/>
    <mergeCell ref="AL50:AO50"/>
    <mergeCell ref="AP50:AS50"/>
    <mergeCell ref="A65:F65"/>
    <mergeCell ref="G65:I65"/>
    <mergeCell ref="M65:P65"/>
    <mergeCell ref="Q58:T58"/>
    <mergeCell ref="Q59:T59"/>
    <mergeCell ref="AA58:AD58"/>
    <mergeCell ref="Q65:T65"/>
    <mergeCell ref="Q57:T57"/>
    <mergeCell ref="AB52:AF52"/>
    <mergeCell ref="AE56:AH56"/>
    <mergeCell ref="AG52:AK52"/>
    <mergeCell ref="X56:Z56"/>
    <mergeCell ref="AA56:AD56"/>
    <mergeCell ref="U58:W58"/>
    <mergeCell ref="U59:W59"/>
    <mergeCell ref="AL62:AN62"/>
    <mergeCell ref="J49:M49"/>
    <mergeCell ref="N49:R49"/>
    <mergeCell ref="S49:W49"/>
    <mergeCell ref="X49:AA49"/>
    <mergeCell ref="AB49:AF49"/>
    <mergeCell ref="AG49:AK49"/>
    <mergeCell ref="AL49:AO49"/>
    <mergeCell ref="AP49:AS49"/>
    <mergeCell ref="AT49:AW49"/>
    <mergeCell ref="G49:I49"/>
    <mergeCell ref="G50:I50"/>
    <mergeCell ref="AB48:AF48"/>
    <mergeCell ref="AG48:AK48"/>
    <mergeCell ref="AI57:AK57"/>
    <mergeCell ref="A60:F60"/>
    <mergeCell ref="A61:F61"/>
    <mergeCell ref="G61:I61"/>
    <mergeCell ref="M61:P61"/>
    <mergeCell ref="Q61:T61"/>
    <mergeCell ref="U61:W61"/>
    <mergeCell ref="X61:Z61"/>
    <mergeCell ref="AI60:AK60"/>
    <mergeCell ref="G60:I60"/>
    <mergeCell ref="A49:F49"/>
    <mergeCell ref="A58:F58"/>
    <mergeCell ref="J58:L58"/>
    <mergeCell ref="A50:F50"/>
    <mergeCell ref="X52:AA52"/>
    <mergeCell ref="S52:W52"/>
    <mergeCell ref="N52:R52"/>
    <mergeCell ref="J52:M52"/>
    <mergeCell ref="G52:I52"/>
    <mergeCell ref="A52:F52"/>
    <mergeCell ref="A66:AW66"/>
    <mergeCell ref="AS65:AU65"/>
    <mergeCell ref="U65:W65"/>
    <mergeCell ref="X58:Z58"/>
    <mergeCell ref="X59:Z59"/>
    <mergeCell ref="X60:Z60"/>
    <mergeCell ref="X65:Z65"/>
    <mergeCell ref="X57:Z57"/>
    <mergeCell ref="AO58:AR58"/>
    <mergeCell ref="AO59:AR59"/>
    <mergeCell ref="AO60:AR60"/>
    <mergeCell ref="AO65:AR65"/>
    <mergeCell ref="AA65:AD65"/>
    <mergeCell ref="AE58:AH58"/>
    <mergeCell ref="AE59:AH59"/>
    <mergeCell ref="AE60:AH60"/>
    <mergeCell ref="AE65:AH65"/>
    <mergeCell ref="AI58:AK58"/>
    <mergeCell ref="AI59:AK59"/>
    <mergeCell ref="AE57:AH57"/>
    <mergeCell ref="A59:F59"/>
    <mergeCell ref="J59:L59"/>
    <mergeCell ref="AA57:AD57"/>
    <mergeCell ref="M58:P58"/>
    <mergeCell ref="AI64:AK64"/>
    <mergeCell ref="AL64:AN64"/>
    <mergeCell ref="AO64:AR64"/>
    <mergeCell ref="AS64:AU64"/>
    <mergeCell ref="AV64:AW64"/>
    <mergeCell ref="A64:F64"/>
    <mergeCell ref="G64:I64"/>
    <mergeCell ref="J64:L64"/>
    <mergeCell ref="M64:P64"/>
    <mergeCell ref="Q64:T64"/>
    <mergeCell ref="U64:W64"/>
    <mergeCell ref="X64:Z64"/>
    <mergeCell ref="AA64:AD64"/>
    <mergeCell ref="AE64:AH64"/>
    <mergeCell ref="AP51:AS51"/>
    <mergeCell ref="AT51:AW51"/>
    <mergeCell ref="A51:F51"/>
    <mergeCell ref="G51:I51"/>
    <mergeCell ref="J51:M51"/>
    <mergeCell ref="N51:R51"/>
    <mergeCell ref="S51:W51"/>
    <mergeCell ref="X51:AA51"/>
    <mergeCell ref="AB51:AF51"/>
    <mergeCell ref="AG51:AK51"/>
    <mergeCell ref="AL51:AO51"/>
  </mergeCells>
  <pageMargins left="0.25" right="0.25" top="0.75" bottom="0.75" header="0.3" footer="0.3"/>
  <pageSetup paperSize="9" scale="52" fitToHeight="2" orientation="portrait" useFirstPageNumber="1" r:id="rId1"/>
  <headerFooter differentFirst="1"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Оказ.усл(130)</vt:lpstr>
      <vt:lpstr>'Оказ.усл(130)'!Область_печати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Лопацкая Анастасия Евгеньевна</dc:creator>
  <cp:lastModifiedBy>Наталья</cp:lastModifiedBy>
  <cp:lastPrinted>2025-07-01T08:27:16Z</cp:lastPrinted>
  <dcterms:created xsi:type="dcterms:W3CDTF">2018-07-16T08:20:16Z</dcterms:created>
  <dcterms:modified xsi:type="dcterms:W3CDTF">2025-07-01T08:28:26Z</dcterms:modified>
</cp:coreProperties>
</file>